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45" windowHeight="12525" tabRatio="394" activeTab="0"/>
  </bookViews>
  <sheets>
    <sheet name="формула" sheetId="1" r:id="rId1"/>
    <sheet name="пересчет" sheetId="2" r:id="rId2"/>
    <sheet name="Лист3" sheetId="3" r:id="rId3"/>
  </sheets>
  <definedNames>
    <definedName name="USD">'формула'!$U$14</definedName>
    <definedName name="Ж.м3">'формула'!$E$20</definedName>
    <definedName name="кВт">'формула'!$E$18</definedName>
    <definedName name="_xlnm.Print_Area" localSheetId="0">'формула'!$D$4:$Z$29</definedName>
  </definedNames>
  <calcPr fullCalcOnLoad="1"/>
</workbook>
</file>

<file path=xl/sharedStrings.xml><?xml version="1.0" encoding="utf-8"?>
<sst xmlns="http://schemas.openxmlformats.org/spreadsheetml/2006/main" count="75" uniqueCount="42">
  <si>
    <t>2000 кВт/Га</t>
  </si>
  <si>
    <t>2000кВт = 2 000 000 Вт = 2 000 000 Ж/с = 0,0568666м3 пр.газ/с</t>
  </si>
  <si>
    <t>0,0568666м3 пр.газ/с * 3600с = 204,71976 м3 пр.газ/час</t>
  </si>
  <si>
    <t>204,71976 пр.газ/час * 12час = 2456,6371 м3 пр.газ/12час</t>
  </si>
  <si>
    <t>2456,6371 пр.газ/12час * 30дн = 73699,113 м3 пр.газ/30дн.</t>
  </si>
  <si>
    <t>Коэффицент пересчета для энергии, ГДж:</t>
  </si>
  <si>
    <t>Топливо:</t>
  </si>
  <si>
    <t>ГДж:</t>
  </si>
  <si>
    <t>Природный газ</t>
  </si>
  <si>
    <t>Отработанное масло, л</t>
  </si>
  <si>
    <t>Отработанное масло, кг</t>
  </si>
  <si>
    <t>Бензин, м3</t>
  </si>
  <si>
    <t>Дизельное топливо, л</t>
  </si>
  <si>
    <t>Дизельное топливо, кг</t>
  </si>
  <si>
    <t>Этан, м3</t>
  </si>
  <si>
    <t>Бензин, л</t>
  </si>
  <si>
    <t>Бензин, кг</t>
  </si>
  <si>
    <t>Бытовое жидкое топливо, л</t>
  </si>
  <si>
    <t>Метан, м3</t>
  </si>
  <si>
    <t>N-бутан, м3</t>
  </si>
  <si>
    <t>Керосин, л</t>
  </si>
  <si>
    <t>Пропан, л</t>
  </si>
  <si>
    <t>Пропан, кг</t>
  </si>
  <si>
    <t>Пропан, м3</t>
  </si>
  <si>
    <t>Каменный уголь/кокс, кг</t>
  </si>
  <si>
    <t>Мазут, л</t>
  </si>
  <si>
    <t>Мазут, кг</t>
  </si>
  <si>
    <t>Электроэнергия, кВт/ч</t>
  </si>
  <si>
    <t>кВт:</t>
  </si>
  <si>
    <t>=</t>
  </si>
  <si>
    <t>м3 пр.газ/с</t>
  </si>
  <si>
    <t>м3 пр.газ/час</t>
  </si>
  <si>
    <t>за 1 час</t>
  </si>
  <si>
    <t xml:space="preserve">за </t>
  </si>
  <si>
    <t>час.</t>
  </si>
  <si>
    <t>за</t>
  </si>
  <si>
    <t>дн.</t>
  </si>
  <si>
    <t>м3 пр.газ</t>
  </si>
  <si>
    <t>koefficent</t>
  </si>
  <si>
    <t>KЖ/м3:</t>
  </si>
  <si>
    <t>KЖ/с</t>
  </si>
  <si>
    <t>KДж:</t>
  </si>
</sst>
</file>

<file path=xl/styles.xml><?xml version="1.0" encoding="utf-8"?>
<styleSheet xmlns="http://schemas.openxmlformats.org/spreadsheetml/2006/main">
  <numFmts count="23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"/>
    <numFmt numFmtId="169" formatCode="#,##0.00000"/>
    <numFmt numFmtId="170" formatCode="#,##0.0000"/>
    <numFmt numFmtId="171" formatCode="#,##0.000"/>
    <numFmt numFmtId="172" formatCode="#,##0.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/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/>
      <top style="medium">
        <color indexed="48"/>
      </top>
      <bottom style="medium">
        <color indexed="48"/>
      </bottom>
    </border>
    <border>
      <left style="medium"/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medium"/>
      <top>
        <color indexed="63"/>
      </top>
      <bottom style="medium">
        <color indexed="4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medium"/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/>
      <top style="medium">
        <color indexed="4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Alignment="1">
      <alignment shrinkToFit="1"/>
    </xf>
    <xf numFmtId="168" fontId="3" fillId="0" borderId="0" xfId="0" applyNumberFormat="1" applyFont="1" applyBorder="1" applyAlignment="1">
      <alignment shrinkToFit="1"/>
    </xf>
    <xf numFmtId="168" fontId="3" fillId="3" borderId="0" xfId="0" applyNumberFormat="1" applyFont="1" applyFill="1" applyAlignment="1">
      <alignment shrinkToFit="1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168" fontId="3" fillId="2" borderId="0" xfId="0" applyNumberFormat="1" applyFont="1" applyFill="1" applyAlignment="1">
      <alignment shrinkToFit="1"/>
    </xf>
    <xf numFmtId="168" fontId="3" fillId="2" borderId="0" xfId="0" applyNumberFormat="1" applyFont="1" applyFill="1" applyBorder="1" applyAlignment="1">
      <alignment shrinkToFit="1"/>
    </xf>
    <xf numFmtId="168" fontId="3" fillId="2" borderId="0" xfId="0" applyNumberFormat="1" applyFont="1" applyFill="1" applyAlignment="1">
      <alignment/>
    </xf>
    <xf numFmtId="3" fontId="3" fillId="2" borderId="20" xfId="0" applyNumberFormat="1" applyFont="1" applyFill="1" applyBorder="1" applyAlignment="1">
      <alignment shrinkToFit="1"/>
    </xf>
    <xf numFmtId="4" fontId="4" fillId="2" borderId="20" xfId="0" applyNumberFormat="1" applyFont="1" applyFill="1" applyBorder="1" applyAlignment="1">
      <alignment shrinkToFit="1"/>
    </xf>
    <xf numFmtId="168" fontId="3" fillId="2" borderId="20" xfId="0" applyNumberFormat="1" applyFont="1" applyFill="1" applyBorder="1" applyAlignment="1">
      <alignment shrinkToFit="1"/>
    </xf>
    <xf numFmtId="168" fontId="3" fillId="2" borderId="21" xfId="0" applyNumberFormat="1" applyFont="1" applyFill="1" applyBorder="1" applyAlignment="1">
      <alignment shrinkToFit="1"/>
    </xf>
    <xf numFmtId="3" fontId="4" fillId="2" borderId="22" xfId="0" applyNumberFormat="1" applyFont="1" applyFill="1" applyBorder="1" applyAlignment="1">
      <alignment horizontal="right" shrinkToFit="1"/>
    </xf>
    <xf numFmtId="168" fontId="3" fillId="2" borderId="23" xfId="0" applyNumberFormat="1" applyFont="1" applyFill="1" applyBorder="1" applyAlignment="1">
      <alignment shrinkToFit="1"/>
    </xf>
    <xf numFmtId="3" fontId="4" fillId="2" borderId="22" xfId="0" applyNumberFormat="1" applyFont="1" applyFill="1" applyBorder="1" applyAlignment="1">
      <alignment shrinkToFit="1"/>
    </xf>
    <xf numFmtId="168" fontId="3" fillId="2" borderId="0" xfId="0" applyNumberFormat="1" applyFont="1" applyFill="1" applyAlignment="1">
      <alignment horizontal="right" shrinkToFit="1"/>
    </xf>
    <xf numFmtId="3" fontId="4" fillId="2" borderId="20" xfId="0" applyNumberFormat="1" applyFont="1" applyFill="1" applyBorder="1" applyAlignment="1">
      <alignment shrinkToFit="1"/>
    </xf>
    <xf numFmtId="168" fontId="3" fillId="2" borderId="0" xfId="0" applyNumberFormat="1" applyFont="1" applyFill="1" applyAlignment="1">
      <alignment horizontal="center" shrinkToFit="1"/>
    </xf>
    <xf numFmtId="3" fontId="3" fillId="2" borderId="21" xfId="0" applyNumberFormat="1" applyFont="1" applyFill="1" applyBorder="1" applyAlignment="1">
      <alignment shrinkToFit="1"/>
    </xf>
    <xf numFmtId="171" fontId="3" fillId="2" borderId="21" xfId="0" applyNumberFormat="1" applyFont="1" applyFill="1" applyBorder="1" applyAlignment="1">
      <alignment shrinkToFit="1"/>
    </xf>
    <xf numFmtId="3" fontId="4" fillId="2" borderId="20" xfId="0" applyNumberFormat="1" applyFont="1" applyFill="1" applyBorder="1" applyAlignment="1">
      <alignment horizontal="right" vertical="top" shrinkToFit="1"/>
    </xf>
    <xf numFmtId="0" fontId="3" fillId="4" borderId="10" xfId="0" applyFont="1" applyFill="1" applyBorder="1" applyAlignment="1">
      <alignment vertical="top" shrinkToFit="1"/>
    </xf>
    <xf numFmtId="0" fontId="3" fillId="4" borderId="11" xfId="0" applyFont="1" applyFill="1" applyBorder="1" applyAlignment="1">
      <alignment vertical="top" shrinkToFit="1"/>
    </xf>
    <xf numFmtId="0" fontId="3" fillId="4" borderId="12" xfId="0" applyFont="1" applyFill="1" applyBorder="1" applyAlignment="1">
      <alignment vertical="top" shrinkToFit="1"/>
    </xf>
    <xf numFmtId="0" fontId="3" fillId="4" borderId="13" xfId="0" applyFont="1" applyFill="1" applyBorder="1" applyAlignment="1">
      <alignment vertical="top" shrinkToFit="1"/>
    </xf>
    <xf numFmtId="0" fontId="3" fillId="4" borderId="14" xfId="0" applyFont="1" applyFill="1" applyBorder="1" applyAlignment="1">
      <alignment vertical="top" shrinkToFit="1"/>
    </xf>
    <xf numFmtId="0" fontId="3" fillId="4" borderId="6" xfId="0" applyFont="1" applyFill="1" applyBorder="1" applyAlignment="1">
      <alignment vertical="top" shrinkToFit="1"/>
    </xf>
    <xf numFmtId="0" fontId="3" fillId="4" borderId="3" xfId="0" applyFont="1" applyFill="1" applyBorder="1" applyAlignment="1">
      <alignment vertical="top" shrinkToFit="1"/>
    </xf>
    <xf numFmtId="0" fontId="3" fillId="4" borderId="1" xfId="0" applyFont="1" applyFill="1" applyBorder="1" applyAlignment="1">
      <alignment horizontal="center" vertical="top" shrinkToFit="1"/>
    </xf>
    <xf numFmtId="0" fontId="3" fillId="4" borderId="4" xfId="0" applyFont="1" applyFill="1" applyBorder="1" applyAlignment="1">
      <alignment horizontal="center" vertical="top" shrinkToFit="1"/>
    </xf>
    <xf numFmtId="0" fontId="3" fillId="4" borderId="5" xfId="0" applyFont="1" applyFill="1" applyBorder="1" applyAlignment="1">
      <alignment vertical="top" shrinkToFit="1"/>
    </xf>
    <xf numFmtId="0" fontId="3" fillId="4" borderId="2" xfId="0" applyFont="1" applyFill="1" applyBorder="1" applyAlignment="1">
      <alignment vertical="top" shrinkToFit="1"/>
    </xf>
    <xf numFmtId="3" fontId="3" fillId="4" borderId="6" xfId="0" applyNumberFormat="1" applyFont="1" applyFill="1" applyBorder="1" applyAlignment="1">
      <alignment horizontal="right" vertical="top" shrinkToFit="1"/>
    </xf>
    <xf numFmtId="3" fontId="4" fillId="2" borderId="21" xfId="0" applyNumberFormat="1" applyFont="1" applyFill="1" applyBorder="1" applyAlignment="1">
      <alignment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D4:Z29"/>
  <sheetViews>
    <sheetView tabSelected="1" view="pageBreakPreview" zoomScaleSheetLayoutView="100" workbookViewId="0" topLeftCell="C1">
      <selection activeCell="M21" sqref="M21"/>
    </sheetView>
  </sheetViews>
  <sheetFormatPr defaultColWidth="9.00390625" defaultRowHeight="12.75"/>
  <cols>
    <col min="1" max="3" width="2.25390625" style="7" customWidth="1"/>
    <col min="4" max="4" width="9.125" style="7" customWidth="1"/>
    <col min="5" max="5" width="10.875" style="7" customWidth="1"/>
    <col min="6" max="6" width="2.00390625" style="7" customWidth="1"/>
    <col min="7" max="7" width="11.00390625" style="7" customWidth="1"/>
    <col min="8" max="8" width="5.00390625" style="7" customWidth="1"/>
    <col min="9" max="9" width="2.00390625" style="7" customWidth="1"/>
    <col min="10" max="11" width="10.625" style="7" customWidth="1"/>
    <col min="12" max="12" width="2.125" style="7" customWidth="1"/>
    <col min="13" max="13" width="10.625" style="7" bestFit="1" customWidth="1"/>
    <col min="14" max="14" width="12.375" style="7" customWidth="1"/>
    <col min="15" max="15" width="1.37890625" style="7" customWidth="1"/>
    <col min="16" max="16" width="3.00390625" style="7" customWidth="1"/>
    <col min="17" max="17" width="10.25390625" style="7" customWidth="1"/>
    <col min="18" max="18" width="7.625" style="7" customWidth="1"/>
    <col min="19" max="19" width="1.37890625" style="8" customWidth="1"/>
    <col min="20" max="20" width="2.625" style="7" customWidth="1"/>
    <col min="21" max="21" width="10.875" style="7" customWidth="1"/>
    <col min="22" max="22" width="3.75390625" style="7" customWidth="1"/>
    <col min="23" max="23" width="2.125" style="7" customWidth="1"/>
    <col min="24" max="24" width="19.75390625" style="7" customWidth="1"/>
    <col min="25" max="25" width="6.875" style="7" customWidth="1"/>
    <col min="26" max="31" width="9.125" style="7" customWidth="1"/>
    <col min="32" max="32" width="9.125" style="9" customWidth="1"/>
    <col min="33" max="16384" width="9.125" style="7" customWidth="1"/>
  </cols>
  <sheetData>
    <row r="4" spans="4:26" ht="12.75" thickBot="1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25"/>
      <c r="U4" s="25"/>
      <c r="V4" s="25"/>
      <c r="W4" s="25"/>
      <c r="X4" s="25"/>
      <c r="Y4" s="25"/>
      <c r="Z4" s="25"/>
    </row>
    <row r="5" spans="4:26" ht="12"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5"/>
      <c r="U5" s="25"/>
      <c r="V5" s="25"/>
      <c r="W5" s="25"/>
      <c r="X5" s="41" t="s">
        <v>5</v>
      </c>
      <c r="Y5" s="42"/>
      <c r="Z5" s="43"/>
    </row>
    <row r="6" spans="4:26" ht="12.75" thickBot="1">
      <c r="D6" s="25"/>
      <c r="E6" s="27" t="s"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5"/>
      <c r="U6" s="25"/>
      <c r="V6" s="25"/>
      <c r="W6" s="25"/>
      <c r="X6" s="44"/>
      <c r="Y6" s="45"/>
      <c r="Z6" s="46"/>
    </row>
    <row r="7" spans="4:26" ht="12.75" thickBot="1"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  <c r="T7" s="25"/>
      <c r="U7" s="25"/>
      <c r="V7" s="25"/>
      <c r="W7" s="25"/>
      <c r="X7" s="47" t="s">
        <v>6</v>
      </c>
      <c r="Y7" s="48" t="s">
        <v>7</v>
      </c>
      <c r="Z7" s="49" t="s">
        <v>41</v>
      </c>
    </row>
    <row r="8" spans="4:26" ht="12.75" thickBot="1">
      <c r="D8" s="25"/>
      <c r="E8" s="27" t="s"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5"/>
      <c r="U8" s="25"/>
      <c r="V8" s="25"/>
      <c r="W8" s="25"/>
      <c r="X8" s="50" t="s">
        <v>8</v>
      </c>
      <c r="Y8" s="51">
        <v>0.03517</v>
      </c>
      <c r="Z8" s="52">
        <f>Y8*1000000</f>
        <v>35170</v>
      </c>
    </row>
    <row r="9" spans="4:26" ht="12.75" thickBot="1">
      <c r="D9" s="25"/>
      <c r="E9" s="2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5"/>
      <c r="U9" s="25" t="s">
        <v>38</v>
      </c>
      <c r="V9" s="25"/>
      <c r="W9" s="25"/>
      <c r="X9" s="50" t="s">
        <v>9</v>
      </c>
      <c r="Y9" s="51">
        <v>0.01657</v>
      </c>
      <c r="Z9" s="52">
        <f aca="true" t="shared" si="0" ref="Z9:Z27">Y9*1000000</f>
        <v>16570</v>
      </c>
    </row>
    <row r="10" spans="4:26" ht="12.75" thickBot="1">
      <c r="D10" s="25"/>
      <c r="E10" s="27" t="s">
        <v>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5"/>
      <c r="U10" s="28">
        <v>1000</v>
      </c>
      <c r="V10" s="25"/>
      <c r="W10" s="25"/>
      <c r="X10" s="50" t="s">
        <v>10</v>
      </c>
      <c r="Y10" s="51">
        <v>0.01883</v>
      </c>
      <c r="Z10" s="52">
        <f t="shared" si="0"/>
        <v>18830</v>
      </c>
    </row>
    <row r="11" spans="4:26" ht="12.75" thickBot="1">
      <c r="D11" s="25"/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50" t="s">
        <v>11</v>
      </c>
      <c r="Y11" s="51">
        <v>0.16105</v>
      </c>
      <c r="Z11" s="52">
        <f t="shared" si="0"/>
        <v>161050</v>
      </c>
    </row>
    <row r="12" spans="4:26" ht="12.75" thickBot="1">
      <c r="D12" s="25"/>
      <c r="E12" s="27" t="s">
        <v>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25"/>
      <c r="U12" s="29">
        <f>U18/U10*USD</f>
        <v>2947.9670173443274</v>
      </c>
      <c r="V12" s="25"/>
      <c r="W12" s="25"/>
      <c r="X12" s="50" t="s">
        <v>12</v>
      </c>
      <c r="Y12" s="51">
        <v>0.0355</v>
      </c>
      <c r="Z12" s="52">
        <f t="shared" si="0"/>
        <v>35500</v>
      </c>
    </row>
    <row r="13" spans="4:26" ht="12.75" thickBot="1">
      <c r="D13" s="25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50" t="s">
        <v>13</v>
      </c>
      <c r="Y13" s="51">
        <v>0.0425</v>
      </c>
      <c r="Z13" s="52">
        <f t="shared" si="0"/>
        <v>42500</v>
      </c>
    </row>
    <row r="14" spans="4:26" ht="12.75" thickBot="1">
      <c r="D14" s="25"/>
      <c r="E14" s="27" t="s">
        <v>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T14" s="25"/>
      <c r="U14" s="29">
        <v>40</v>
      </c>
      <c r="V14" s="25"/>
      <c r="W14" s="25"/>
      <c r="X14" s="50" t="s">
        <v>14</v>
      </c>
      <c r="Y14" s="51">
        <v>0.07031</v>
      </c>
      <c r="Z14" s="52">
        <f t="shared" si="0"/>
        <v>70310</v>
      </c>
    </row>
    <row r="15" spans="4:26" ht="12.75" thickBo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25"/>
      <c r="U15" s="25"/>
      <c r="V15" s="25"/>
      <c r="W15" s="25"/>
      <c r="X15" s="50" t="s">
        <v>15</v>
      </c>
      <c r="Y15" s="51">
        <v>0.0355</v>
      </c>
      <c r="Z15" s="52">
        <f t="shared" si="0"/>
        <v>35500</v>
      </c>
    </row>
    <row r="16" spans="4:26" ht="12.75" thickBot="1">
      <c r="D16" s="25"/>
      <c r="E16" s="25"/>
      <c r="F16" s="25"/>
      <c r="G16" s="25"/>
      <c r="H16" s="25"/>
      <c r="I16" s="25"/>
      <c r="J16" s="25"/>
      <c r="K16" s="25"/>
      <c r="L16" s="25"/>
      <c r="M16" s="30" t="s">
        <v>32</v>
      </c>
      <c r="N16" s="25"/>
      <c r="O16" s="25"/>
      <c r="P16" s="31" t="s">
        <v>33</v>
      </c>
      <c r="Q16" s="32">
        <v>12</v>
      </c>
      <c r="R16" s="33" t="s">
        <v>34</v>
      </c>
      <c r="S16" s="26"/>
      <c r="T16" s="31" t="s">
        <v>35</v>
      </c>
      <c r="U16" s="34">
        <v>30</v>
      </c>
      <c r="V16" s="33" t="s">
        <v>36</v>
      </c>
      <c r="W16" s="25"/>
      <c r="X16" s="50" t="s">
        <v>16</v>
      </c>
      <c r="Y16" s="51">
        <v>0.0425</v>
      </c>
      <c r="Z16" s="52">
        <f t="shared" si="0"/>
        <v>42500</v>
      </c>
    </row>
    <row r="17" spans="4:26" ht="12.75" thickBo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25"/>
      <c r="U17" s="25"/>
      <c r="V17" s="25"/>
      <c r="W17" s="25"/>
      <c r="X17" s="50" t="s">
        <v>17</v>
      </c>
      <c r="Y17" s="51">
        <v>0.0426</v>
      </c>
      <c r="Z17" s="52">
        <f t="shared" si="0"/>
        <v>42600</v>
      </c>
    </row>
    <row r="18" spans="4:26" ht="12.75" thickBot="1">
      <c r="D18" s="35" t="s">
        <v>28</v>
      </c>
      <c r="E18" s="36">
        <v>2000</v>
      </c>
      <c r="F18" s="37" t="s">
        <v>29</v>
      </c>
      <c r="G18" s="38">
        <f>кВт</f>
        <v>2000</v>
      </c>
      <c r="H18" s="33" t="s">
        <v>40</v>
      </c>
      <c r="I18" s="37" t="s">
        <v>29</v>
      </c>
      <c r="J18" s="39">
        <f>G18/Ж.м3</f>
        <v>0.05686664771111743</v>
      </c>
      <c r="K18" s="33" t="s">
        <v>30</v>
      </c>
      <c r="L18" s="37" t="s">
        <v>29</v>
      </c>
      <c r="M18" s="38">
        <f>J18*3600</f>
        <v>204.71993176002275</v>
      </c>
      <c r="N18" s="33" t="s">
        <v>31</v>
      </c>
      <c r="O18" s="26"/>
      <c r="P18" s="37" t="s">
        <v>29</v>
      </c>
      <c r="Q18" s="38">
        <f>M18*Q16</f>
        <v>2456.639181120273</v>
      </c>
      <c r="R18" s="33" t="s">
        <v>37</v>
      </c>
      <c r="S18" s="26"/>
      <c r="T18" s="37" t="s">
        <v>29</v>
      </c>
      <c r="U18" s="53">
        <f>Q18*U16</f>
        <v>73699.1754336082</v>
      </c>
      <c r="V18" s="33"/>
      <c r="W18" s="25"/>
      <c r="X18" s="50" t="s">
        <v>18</v>
      </c>
      <c r="Y18" s="51">
        <v>0.03982</v>
      </c>
      <c r="Z18" s="52">
        <f t="shared" si="0"/>
        <v>39820</v>
      </c>
    </row>
    <row r="19" spans="4:26" ht="12.75" thickBo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T19" s="25"/>
      <c r="U19" s="25"/>
      <c r="V19" s="25"/>
      <c r="W19" s="25"/>
      <c r="X19" s="50" t="s">
        <v>19</v>
      </c>
      <c r="Y19" s="51">
        <v>0.13369</v>
      </c>
      <c r="Z19" s="52">
        <f t="shared" si="0"/>
        <v>133690</v>
      </c>
    </row>
    <row r="20" spans="4:26" ht="12.75" thickBot="1">
      <c r="D20" s="35" t="s">
        <v>39</v>
      </c>
      <c r="E20" s="40">
        <v>35170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25"/>
      <c r="U20" s="25"/>
      <c r="V20" s="25"/>
      <c r="W20" s="25"/>
      <c r="X20" s="50" t="s">
        <v>20</v>
      </c>
      <c r="Y20" s="51">
        <v>0.0431</v>
      </c>
      <c r="Z20" s="52">
        <f t="shared" si="0"/>
        <v>43100</v>
      </c>
    </row>
    <row r="21" spans="4:26" ht="12.75" thickBo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25"/>
      <c r="U21" s="25"/>
      <c r="V21" s="25"/>
      <c r="W21" s="25"/>
      <c r="X21" s="50" t="s">
        <v>21</v>
      </c>
      <c r="Y21" s="51">
        <v>0.0206</v>
      </c>
      <c r="Z21" s="52">
        <f t="shared" si="0"/>
        <v>20600</v>
      </c>
    </row>
    <row r="22" spans="4:26" ht="12.75" thickBo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25"/>
      <c r="U22" s="25"/>
      <c r="V22" s="25"/>
      <c r="W22" s="25"/>
      <c r="X22" s="50" t="s">
        <v>22</v>
      </c>
      <c r="Y22" s="51">
        <v>0.0506</v>
      </c>
      <c r="Z22" s="52">
        <f t="shared" si="0"/>
        <v>50600</v>
      </c>
    </row>
    <row r="23" spans="4:26" ht="12.75" thickBo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25"/>
      <c r="U23" s="25"/>
      <c r="V23" s="25"/>
      <c r="W23" s="25"/>
      <c r="X23" s="50" t="s">
        <v>23</v>
      </c>
      <c r="Y23" s="51">
        <v>0.10123</v>
      </c>
      <c r="Z23" s="52">
        <f t="shared" si="0"/>
        <v>101230</v>
      </c>
    </row>
    <row r="24" spans="4:26" ht="12.75" thickBo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25"/>
      <c r="U24" s="25"/>
      <c r="V24" s="25"/>
      <c r="W24" s="25"/>
      <c r="X24" s="50" t="s">
        <v>24</v>
      </c>
      <c r="Y24" s="51">
        <v>0.029</v>
      </c>
      <c r="Z24" s="52">
        <f t="shared" si="0"/>
        <v>29000</v>
      </c>
    </row>
    <row r="25" spans="4:26" ht="12.75" thickBo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5"/>
      <c r="U25" s="25"/>
      <c r="V25" s="25"/>
      <c r="W25" s="25"/>
      <c r="X25" s="50" t="s">
        <v>25</v>
      </c>
      <c r="Y25" s="51">
        <v>0.0388</v>
      </c>
      <c r="Z25" s="52">
        <f t="shared" si="0"/>
        <v>38800</v>
      </c>
    </row>
    <row r="26" spans="4:26" ht="12.75" thickBo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25"/>
      <c r="U26" s="25"/>
      <c r="V26" s="25"/>
      <c r="W26" s="25"/>
      <c r="X26" s="50" t="s">
        <v>26</v>
      </c>
      <c r="Y26" s="51">
        <v>0.04289</v>
      </c>
      <c r="Z26" s="52">
        <f t="shared" si="0"/>
        <v>42890</v>
      </c>
    </row>
    <row r="27" spans="4:26" ht="12.75" thickBo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25"/>
      <c r="U27" s="25"/>
      <c r="V27" s="25"/>
      <c r="W27" s="25"/>
      <c r="X27" s="50" t="s">
        <v>27</v>
      </c>
      <c r="Y27" s="51">
        <v>0.009</v>
      </c>
      <c r="Z27" s="52">
        <f t="shared" si="0"/>
        <v>9000</v>
      </c>
    </row>
    <row r="28" spans="4:26" ht="12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25"/>
      <c r="U28" s="25"/>
      <c r="V28" s="25"/>
      <c r="W28" s="25"/>
      <c r="X28" s="25"/>
      <c r="Y28" s="25"/>
      <c r="Z28" s="25"/>
    </row>
    <row r="29" spans="4:26" ht="1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5"/>
      <c r="U29" s="25"/>
      <c r="V29" s="25"/>
      <c r="W29" s="25"/>
      <c r="X29" s="25"/>
      <c r="Y29" s="25"/>
      <c r="Z29" s="25"/>
    </row>
  </sheetData>
  <mergeCells count="2">
    <mergeCell ref="X5:Z5"/>
    <mergeCell ref="X6:Z6"/>
  </mergeCells>
  <printOptions/>
  <pageMargins left="0.26" right="0.21" top="0.43" bottom="1" header="0.2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E5:G58"/>
  <sheetViews>
    <sheetView workbookViewId="0" topLeftCell="A10">
      <selection activeCell="G8" sqref="G8"/>
    </sheetView>
  </sheetViews>
  <sheetFormatPr defaultColWidth="9.00390625" defaultRowHeight="12.75"/>
  <cols>
    <col min="5" max="5" width="26.00390625" style="0" customWidth="1"/>
    <col min="6" max="6" width="27.125" style="0" customWidth="1"/>
    <col min="7" max="7" width="17.625" style="0" customWidth="1"/>
  </cols>
  <sheetData>
    <row r="4" ht="13.5" thickBot="1"/>
    <row r="5" spans="5:7" ht="16.5" customHeight="1">
      <c r="E5" s="13" t="s">
        <v>5</v>
      </c>
      <c r="F5" s="14"/>
      <c r="G5" s="15"/>
    </row>
    <row r="6" spans="5:7" ht="16.5" customHeight="1" thickBot="1">
      <c r="E6" s="16"/>
      <c r="F6" s="17"/>
      <c r="G6" s="18"/>
    </row>
    <row r="7" spans="5:7" ht="16.5" customHeight="1" thickBot="1">
      <c r="E7" s="3" t="s">
        <v>6</v>
      </c>
      <c r="F7" s="1" t="s">
        <v>7</v>
      </c>
      <c r="G7" s="4" t="s">
        <v>41</v>
      </c>
    </row>
    <row r="8" spans="5:7" ht="16.5" customHeight="1" thickBot="1">
      <c r="E8" s="5" t="s">
        <v>8</v>
      </c>
      <c r="F8" s="2">
        <v>0.03517</v>
      </c>
      <c r="G8" s="6">
        <f>F8*1000000</f>
        <v>35170</v>
      </c>
    </row>
    <row r="9" spans="5:7" ht="16.5" customHeight="1" thickBot="1">
      <c r="E9" s="5" t="s">
        <v>9</v>
      </c>
      <c r="F9" s="2">
        <v>0.01657</v>
      </c>
      <c r="G9" s="6">
        <f aca="true" t="shared" si="0" ref="G9:G27">F9*1000000</f>
        <v>16570</v>
      </c>
    </row>
    <row r="10" spans="5:7" ht="16.5" customHeight="1" thickBot="1">
      <c r="E10" s="5" t="s">
        <v>10</v>
      </c>
      <c r="F10" s="2">
        <v>0.01883</v>
      </c>
      <c r="G10" s="6">
        <f t="shared" si="0"/>
        <v>18830</v>
      </c>
    </row>
    <row r="11" spans="5:7" ht="16.5" customHeight="1" thickBot="1">
      <c r="E11" s="5" t="s">
        <v>11</v>
      </c>
      <c r="F11" s="2">
        <v>0.16105</v>
      </c>
      <c r="G11" s="6">
        <f t="shared" si="0"/>
        <v>161050</v>
      </c>
    </row>
    <row r="12" spans="5:7" ht="16.5" customHeight="1" thickBot="1">
      <c r="E12" s="5" t="s">
        <v>12</v>
      </c>
      <c r="F12" s="2">
        <v>0.0355</v>
      </c>
      <c r="G12" s="6">
        <f t="shared" si="0"/>
        <v>35500</v>
      </c>
    </row>
    <row r="13" spans="5:7" ht="16.5" customHeight="1" thickBot="1">
      <c r="E13" s="5" t="s">
        <v>13</v>
      </c>
      <c r="F13" s="2">
        <v>0.0425</v>
      </c>
      <c r="G13" s="6">
        <f t="shared" si="0"/>
        <v>42500</v>
      </c>
    </row>
    <row r="14" spans="5:7" ht="16.5" customHeight="1" thickBot="1">
      <c r="E14" s="5" t="s">
        <v>14</v>
      </c>
      <c r="F14" s="2">
        <v>0.07031</v>
      </c>
      <c r="G14" s="6">
        <f t="shared" si="0"/>
        <v>70310</v>
      </c>
    </row>
    <row r="15" spans="5:7" ht="16.5" customHeight="1" thickBot="1">
      <c r="E15" s="5" t="s">
        <v>15</v>
      </c>
      <c r="F15" s="2">
        <v>0.0355</v>
      </c>
      <c r="G15" s="6">
        <f t="shared" si="0"/>
        <v>35500</v>
      </c>
    </row>
    <row r="16" spans="5:7" ht="16.5" customHeight="1" thickBot="1">
      <c r="E16" s="5" t="s">
        <v>16</v>
      </c>
      <c r="F16" s="2">
        <v>0.0425</v>
      </c>
      <c r="G16" s="6">
        <f t="shared" si="0"/>
        <v>42500</v>
      </c>
    </row>
    <row r="17" spans="5:7" ht="16.5" customHeight="1" thickBot="1">
      <c r="E17" s="5" t="s">
        <v>17</v>
      </c>
      <c r="F17" s="2">
        <v>0.0426</v>
      </c>
      <c r="G17" s="6">
        <f t="shared" si="0"/>
        <v>42600</v>
      </c>
    </row>
    <row r="18" spans="5:7" ht="16.5" customHeight="1" thickBot="1">
      <c r="E18" s="5" t="s">
        <v>18</v>
      </c>
      <c r="F18" s="2">
        <v>0.03982</v>
      </c>
      <c r="G18" s="6">
        <f t="shared" si="0"/>
        <v>39820</v>
      </c>
    </row>
    <row r="19" spans="5:7" ht="16.5" customHeight="1" thickBot="1">
      <c r="E19" s="5" t="s">
        <v>19</v>
      </c>
      <c r="F19" s="2">
        <v>0.13369</v>
      </c>
      <c r="G19" s="6">
        <f t="shared" si="0"/>
        <v>133690</v>
      </c>
    </row>
    <row r="20" spans="5:7" ht="16.5" customHeight="1" thickBot="1">
      <c r="E20" s="5" t="s">
        <v>20</v>
      </c>
      <c r="F20" s="2">
        <v>0.0431</v>
      </c>
      <c r="G20" s="6">
        <f t="shared" si="0"/>
        <v>43100</v>
      </c>
    </row>
    <row r="21" spans="5:7" ht="16.5" customHeight="1" thickBot="1">
      <c r="E21" s="5" t="s">
        <v>21</v>
      </c>
      <c r="F21" s="2">
        <v>0.0206</v>
      </c>
      <c r="G21" s="6">
        <f t="shared" si="0"/>
        <v>20600</v>
      </c>
    </row>
    <row r="22" spans="5:7" ht="16.5" customHeight="1" thickBot="1">
      <c r="E22" s="5" t="s">
        <v>22</v>
      </c>
      <c r="F22" s="2">
        <v>0.0506</v>
      </c>
      <c r="G22" s="6">
        <f t="shared" si="0"/>
        <v>50600</v>
      </c>
    </row>
    <row r="23" spans="5:7" ht="16.5" customHeight="1" thickBot="1">
      <c r="E23" s="5" t="s">
        <v>23</v>
      </c>
      <c r="F23" s="2">
        <v>0.10123</v>
      </c>
      <c r="G23" s="6">
        <f t="shared" si="0"/>
        <v>101230</v>
      </c>
    </row>
    <row r="24" spans="5:7" ht="16.5" customHeight="1" thickBot="1">
      <c r="E24" s="5" t="s">
        <v>24</v>
      </c>
      <c r="F24" s="2">
        <v>0.029</v>
      </c>
      <c r="G24" s="6">
        <f t="shared" si="0"/>
        <v>29000</v>
      </c>
    </row>
    <row r="25" spans="5:7" ht="16.5" customHeight="1" thickBot="1">
      <c r="E25" s="5" t="s">
        <v>25</v>
      </c>
      <c r="F25" s="2">
        <v>0.0388</v>
      </c>
      <c r="G25" s="6">
        <f t="shared" si="0"/>
        <v>38800</v>
      </c>
    </row>
    <row r="26" spans="5:7" ht="16.5" customHeight="1" thickBot="1">
      <c r="E26" s="5" t="s">
        <v>26</v>
      </c>
      <c r="F26" s="2">
        <v>0.04289</v>
      </c>
      <c r="G26" s="6">
        <f t="shared" si="0"/>
        <v>42890</v>
      </c>
    </row>
    <row r="27" spans="5:7" ht="16.5" customHeight="1" thickBot="1">
      <c r="E27" s="5" t="s">
        <v>27</v>
      </c>
      <c r="F27" s="2">
        <v>0.009</v>
      </c>
      <c r="G27" s="6">
        <f t="shared" si="0"/>
        <v>9000</v>
      </c>
    </row>
    <row r="28" spans="5:7" ht="16.5" customHeight="1">
      <c r="E28" s="19"/>
      <c r="F28" s="20"/>
      <c r="G28" s="21"/>
    </row>
    <row r="29" spans="5:7" ht="16.5" customHeight="1">
      <c r="E29" s="22"/>
      <c r="F29" s="23"/>
      <c r="G29" s="24"/>
    </row>
    <row r="30" spans="5:7" ht="16.5" customHeight="1">
      <c r="E30" s="22" t="s">
        <v>0</v>
      </c>
      <c r="F30" s="23"/>
      <c r="G30" s="24"/>
    </row>
    <row r="31" spans="5:7" ht="16.5" customHeight="1">
      <c r="E31" s="22"/>
      <c r="F31" s="23"/>
      <c r="G31" s="24"/>
    </row>
    <row r="32" spans="5:7" ht="16.5" customHeight="1">
      <c r="E32" s="22" t="s">
        <v>1</v>
      </c>
      <c r="F32" s="23"/>
      <c r="G32" s="24"/>
    </row>
    <row r="33" spans="5:7" ht="16.5" customHeight="1">
      <c r="E33" s="22"/>
      <c r="F33" s="23"/>
      <c r="G33" s="24"/>
    </row>
    <row r="34" spans="5:7" ht="16.5" customHeight="1">
      <c r="E34" s="22" t="s">
        <v>2</v>
      </c>
      <c r="F34" s="23"/>
      <c r="G34" s="24"/>
    </row>
    <row r="35" spans="5:7" ht="16.5" customHeight="1">
      <c r="E35" s="22"/>
      <c r="F35" s="23"/>
      <c r="G35" s="24"/>
    </row>
    <row r="36" spans="5:7" ht="16.5" customHeight="1">
      <c r="E36" s="22" t="s">
        <v>3</v>
      </c>
      <c r="F36" s="23"/>
      <c r="G36" s="24"/>
    </row>
    <row r="37" spans="5:7" ht="16.5" customHeight="1">
      <c r="E37" s="22"/>
      <c r="F37" s="23"/>
      <c r="G37" s="24"/>
    </row>
    <row r="38" spans="5:7" ht="16.5" customHeight="1">
      <c r="E38" s="22" t="s">
        <v>4</v>
      </c>
      <c r="F38" s="23"/>
      <c r="G38" s="24"/>
    </row>
    <row r="39" spans="5:7" ht="15.75">
      <c r="E39" s="22"/>
      <c r="F39" s="23"/>
      <c r="G39" s="24"/>
    </row>
    <row r="40" spans="5:7" ht="15.75">
      <c r="E40" s="22"/>
      <c r="F40" s="23"/>
      <c r="G40" s="24"/>
    </row>
    <row r="41" spans="5:7" ht="15.75">
      <c r="E41" s="22"/>
      <c r="F41" s="23"/>
      <c r="G41" s="24"/>
    </row>
    <row r="42" spans="5:7" ht="15.75">
      <c r="E42" s="22"/>
      <c r="F42" s="23"/>
      <c r="G42" s="24"/>
    </row>
    <row r="43" spans="5:7" ht="15.75">
      <c r="E43" s="22"/>
      <c r="F43" s="23"/>
      <c r="G43" s="24"/>
    </row>
    <row r="44" spans="5:7" ht="15.75">
      <c r="E44" s="22"/>
      <c r="F44" s="23"/>
      <c r="G44" s="24"/>
    </row>
    <row r="45" spans="5:7" ht="15.75">
      <c r="E45" s="22"/>
      <c r="F45" s="23"/>
      <c r="G45" s="24"/>
    </row>
    <row r="46" spans="5:7" ht="15.75">
      <c r="E46" s="22"/>
      <c r="F46" s="23"/>
      <c r="G46" s="24"/>
    </row>
    <row r="47" spans="5:7" ht="15.75">
      <c r="E47" s="22"/>
      <c r="F47" s="23"/>
      <c r="G47" s="24"/>
    </row>
    <row r="48" spans="5:7" ht="15.75">
      <c r="E48" s="22"/>
      <c r="F48" s="23"/>
      <c r="G48" s="24"/>
    </row>
    <row r="49" spans="5:7" ht="15.75">
      <c r="E49" s="22"/>
      <c r="F49" s="23"/>
      <c r="G49" s="24"/>
    </row>
    <row r="50" spans="5:7" ht="15.75">
      <c r="E50" s="22"/>
      <c r="F50" s="23"/>
      <c r="G50" s="24"/>
    </row>
    <row r="51" spans="5:7" ht="15.75">
      <c r="E51" s="22"/>
      <c r="F51" s="23"/>
      <c r="G51" s="24"/>
    </row>
    <row r="52" spans="5:7" ht="15.75">
      <c r="E52" s="22"/>
      <c r="F52" s="23"/>
      <c r="G52" s="24"/>
    </row>
    <row r="53" spans="5:7" ht="15.75">
      <c r="E53" s="22"/>
      <c r="F53" s="23"/>
      <c r="G53" s="24"/>
    </row>
    <row r="54" spans="5:7" ht="15.75">
      <c r="E54" s="22"/>
      <c r="F54" s="23"/>
      <c r="G54" s="24"/>
    </row>
    <row r="55" spans="5:7" ht="15.75">
      <c r="E55" s="22"/>
      <c r="F55" s="23"/>
      <c r="G55" s="24"/>
    </row>
    <row r="56" spans="5:7" ht="15.75">
      <c r="E56" s="22"/>
      <c r="F56" s="23"/>
      <c r="G56" s="24"/>
    </row>
    <row r="57" spans="5:7" ht="15.75">
      <c r="E57" s="22"/>
      <c r="F57" s="23"/>
      <c r="G57" s="24"/>
    </row>
    <row r="58" spans="5:7" ht="16.5" thickBot="1">
      <c r="E58" s="10"/>
      <c r="F58" s="11"/>
      <c r="G58" s="12"/>
    </row>
  </sheetData>
  <mergeCells count="33"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:G5"/>
    <mergeCell ref="E6:G6"/>
    <mergeCell ref="E28:G28"/>
    <mergeCell ref="E29:G29"/>
    <mergeCell ref="E30:G30"/>
    <mergeCell ref="E31:G31"/>
    <mergeCell ref="E32:G32"/>
    <mergeCell ref="E33:G33"/>
    <mergeCell ref="E34:G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</dc:creator>
  <cp:keywords/>
  <dc:description/>
  <cp:lastModifiedBy>yard</cp:lastModifiedBy>
  <cp:lastPrinted>2006-10-29T04:39:48Z</cp:lastPrinted>
  <dcterms:created xsi:type="dcterms:W3CDTF">2006-10-29T03:32:36Z</dcterms:created>
  <dcterms:modified xsi:type="dcterms:W3CDTF">2006-10-29T14:04:15Z</dcterms:modified>
  <cp:category/>
  <cp:version/>
  <cp:contentType/>
  <cp:contentStatus/>
</cp:coreProperties>
</file>